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SPONSABILIDAD FISCAL\"/>
    </mc:Choice>
  </mc:AlternateContent>
  <bookViews>
    <workbookView xWindow="0" yWindow="0" windowWidth="16320" windowHeight="5835"/>
  </bookViews>
  <sheets>
    <sheet name="Planilla C " sheetId="1" r:id="rId1"/>
  </sheets>
  <externalReferences>
    <externalReference r:id="rId2"/>
    <externalReference r:id="rId3"/>
    <externalReference r:id="rId4"/>
    <externalReference r:id="rId5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'!$B$1:$R$70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F48" i="1" l="1"/>
  <c r="E48" i="1"/>
  <c r="F56" i="1"/>
  <c r="D61" i="1" l="1"/>
  <c r="J48" i="1" l="1"/>
  <c r="K48" i="1"/>
  <c r="C33" i="1" l="1"/>
  <c r="C50" i="1" l="1"/>
  <c r="L13" i="1" l="1"/>
  <c r="M13" i="1"/>
  <c r="J13" i="1"/>
  <c r="K13" i="1"/>
  <c r="J32" i="1" l="1"/>
  <c r="J12" i="1" s="1"/>
  <c r="K32" i="1"/>
  <c r="K12" i="1" s="1"/>
  <c r="J60" i="1"/>
  <c r="K60" i="1"/>
  <c r="C56" i="1"/>
  <c r="C55" i="1"/>
  <c r="C54" i="1"/>
  <c r="C53" i="1"/>
  <c r="C52" i="1"/>
  <c r="C49" i="1"/>
  <c r="C22" i="1"/>
  <c r="K11" i="1" l="1"/>
  <c r="J11" i="1"/>
  <c r="L32" i="1"/>
  <c r="L12" i="1" s="1"/>
  <c r="H32" i="1"/>
  <c r="D32" i="1"/>
  <c r="D13" i="1"/>
  <c r="E13" i="1"/>
  <c r="F13" i="1"/>
  <c r="G13" i="1"/>
  <c r="H13" i="1"/>
  <c r="I13" i="1"/>
  <c r="N13" i="1"/>
  <c r="E32" i="1"/>
  <c r="E12" i="1" s="1"/>
  <c r="G32" i="1"/>
  <c r="I32" i="1"/>
  <c r="M32" i="1"/>
  <c r="M12" i="1" s="1"/>
  <c r="N32" i="1"/>
  <c r="G12" i="1" l="1"/>
  <c r="I12" i="1"/>
  <c r="F32" i="1"/>
  <c r="F12" i="1" s="1"/>
  <c r="C32" i="1"/>
  <c r="N12" i="1"/>
  <c r="H12" i="1"/>
  <c r="D12" i="1"/>
  <c r="C62" i="1"/>
  <c r="C13" i="1" l="1"/>
  <c r="C12" i="1" s="1"/>
  <c r="H48" i="1" l="1"/>
  <c r="I48" i="1"/>
  <c r="L48" i="1"/>
  <c r="M48" i="1"/>
  <c r="N48" i="1"/>
  <c r="N60" i="1"/>
  <c r="M60" i="1"/>
  <c r="L60" i="1"/>
  <c r="I60" i="1"/>
  <c r="H60" i="1"/>
  <c r="G60" i="1"/>
  <c r="E60" i="1"/>
  <c r="M11" i="1" l="1"/>
  <c r="L11" i="1"/>
  <c r="H11" i="1"/>
  <c r="I11" i="1"/>
  <c r="E11" i="1"/>
  <c r="N11" i="1"/>
  <c r="G11" i="1"/>
  <c r="C51" i="1" l="1"/>
  <c r="C48" i="1" s="1"/>
  <c r="F60" i="1"/>
  <c r="F11" i="1" s="1"/>
  <c r="C61" i="1" l="1"/>
  <c r="C60" i="1" s="1"/>
  <c r="C11" i="1" s="1"/>
  <c r="D60" i="1"/>
  <c r="D11" i="1" s="1"/>
</calcChain>
</file>

<file path=xl/sharedStrings.xml><?xml version="1.0" encoding="utf-8"?>
<sst xmlns="http://schemas.openxmlformats.org/spreadsheetml/2006/main" count="83" uniqueCount="66">
  <si>
    <t>LEY PROVINCIAL DE RESPONSABILIDAD FISCAL MUNICIPAL</t>
  </si>
  <si>
    <t>PLANILLA C</t>
  </si>
  <si>
    <t>STOCK DE DEUDA PÚBLICA Y PERFIL DE VENCIMIENTOS - DEUDA CONTINGENTE - DEUDA FLOTANTE - COMPRA A PLAZO Y LEASING</t>
  </si>
  <si>
    <t>(En pesos)</t>
  </si>
  <si>
    <t>SALDO AL</t>
  </si>
  <si>
    <t>RESTO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</si>
  <si>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</si>
  <si>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</si>
  <si>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</si>
  <si>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</si>
  <si>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</si>
  <si>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</si>
  <si>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</si>
  <si>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</si>
  <si>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</si>
  <si>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</si>
  <si>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</si>
  <si>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</si>
  <si>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</si>
  <si>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</si>
  <si>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</si>
  <si>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</si>
  <si>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</si>
  <si>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</si>
  <si>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</si>
  <si>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</si>
  <si>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</si>
  <si>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</si>
  <si>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</si>
  <si>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</si>
  <si>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</si>
  <si>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</si>
  <si>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</si>
  <si>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</si>
  <si>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</si>
  <si>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</si>
  <si>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</si>
  <si>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</si>
  <si>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</si>
  <si>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</si>
  <si>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</si>
  <si>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</si>
  <si>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</si>
  <si>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</si>
  <si>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</si>
  <si>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</si>
  <si>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</si>
  <si>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</si>
  <si>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Lugar y fecha: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</si>
  <si>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</si>
  <si>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</si>
  <si>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</si>
  <si>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</si>
  <si>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</si>
  <si>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</si>
  <si>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</si>
  <si>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</si>
  <si>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</si>
  <si>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</si>
  <si>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t>Municipalidad de: SALADILLO</t>
  </si>
  <si>
    <t>PROVINCIA LEASING</t>
  </si>
  <si>
    <t>4. LEASING (detallar)</t>
  </si>
  <si>
    <r>
      <t xml:space="preserve">OTROS DE ORIGEN PROVINCIAL </t>
    </r>
    <r>
      <rPr>
        <b/>
        <sz val="11"/>
        <rFont val="Calibri"/>
        <family val="2"/>
      </rPr>
      <t>(Prestamo COVID-19)</t>
    </r>
  </si>
  <si>
    <t>CONTRIBUCIONES PATRONALES</t>
  </si>
  <si>
    <t xml:space="preserve">          NACION LEASING</t>
  </si>
  <si>
    <t>DEUDA VENCIDA E IMPAGA AL 31/12/2024
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</si>
</sst>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\ 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color rgb="FF002060"/>
      <name val="Arial"/>
      <family val="2"/>
    </font>
    <font>
      <b/>
      <sz val="11"/>
      <name val="Arial"/>
      <family val="2"/>
    </font>
    <font>
      <b/>
      <i/>
      <sz val="14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8" fillId="0" borderId="0" xfId="3" applyNumberFormat="1" applyFont="1" applyAlignment="1">
      <alignment horizontal="right"/>
    </xf>
    <xf numFmtId="0" fontId="9" fillId="3" borderId="4" xfId="2" applyFont="1" applyFill="1" applyBorder="1" applyAlignment="1">
      <alignment vertical="center"/>
    </xf>
    <xf numFmtId="0" fontId="9" fillId="3" borderId="4" xfId="2" applyFont="1" applyFill="1" applyBorder="1" applyAlignment="1" applyProtection="1">
      <alignment horizontal="center" vertical="center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/>
    </xf>
    <xf numFmtId="14" fontId="9" fillId="3" borderId="6" xfId="4" applyNumberFormat="1" applyFont="1" applyFill="1" applyBorder="1" applyAlignment="1" applyProtection="1">
      <alignment horizontal="center" vertical="center" wrapText="1"/>
    </xf>
    <xf numFmtId="0" fontId="12" fillId="4" borderId="6" xfId="2" applyFont="1" applyFill="1" applyBorder="1" applyAlignment="1" applyProtection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6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>
      <alignment vertical="center"/>
    </xf>
    <xf numFmtId="0" fontId="12" fillId="3" borderId="7" xfId="2" quotePrefix="1" applyNumberFormat="1" applyFont="1" applyFill="1" applyBorder="1" applyAlignment="1" applyProtection="1">
      <alignment horizontal="center" vertical="center"/>
    </xf>
    <xf numFmtId="0" fontId="12" fillId="4" borderId="7" xfId="2" quotePrefix="1" applyFont="1" applyFill="1" applyBorder="1" applyAlignment="1" applyProtection="1">
      <alignment horizontal="center" vertical="center"/>
    </xf>
    <xf numFmtId="0" fontId="12" fillId="4" borderId="7" xfId="2" applyFont="1" applyFill="1" applyBorder="1" applyAlignment="1" applyProtection="1">
      <alignment horizontal="center" vertical="center"/>
    </xf>
    <xf numFmtId="0" fontId="13" fillId="5" borderId="6" xfId="2" applyFont="1" applyFill="1" applyBorder="1" applyAlignment="1" applyProtection="1">
      <alignment vertical="center"/>
    </xf>
    <xf numFmtId="0" fontId="15" fillId="5" borderId="0" xfId="2" applyFont="1" applyFill="1" applyBorder="1" applyAlignment="1">
      <alignment vertical="center"/>
    </xf>
    <xf numFmtId="0" fontId="16" fillId="0" borderId="6" xfId="2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0" fontId="17" fillId="0" borderId="6" xfId="2" applyFont="1" applyFill="1" applyBorder="1" applyAlignment="1" applyProtection="1">
      <alignment horizontal="left" vertical="center" indent="3"/>
    </xf>
    <xf numFmtId="0" fontId="16" fillId="0" borderId="7" xfId="2" applyFont="1" applyFill="1" applyBorder="1" applyAlignment="1" applyProtection="1">
      <alignment vertical="center"/>
    </xf>
    <xf numFmtId="0" fontId="18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3" fillId="0" borderId="4" xfId="2" applyFont="1" applyFill="1" applyBorder="1" applyAlignment="1" applyProtection="1">
      <alignment vertical="center"/>
    </xf>
    <xf numFmtId="0" fontId="17" fillId="0" borderId="7" xfId="2" applyFont="1" applyFill="1" applyBorder="1" applyAlignment="1" applyProtection="1">
      <alignment horizontal="left" vertical="center" indent="3"/>
    </xf>
    <xf numFmtId="0" fontId="13" fillId="0" borderId="5" xfId="2" applyFont="1" applyFill="1" applyBorder="1" applyAlignment="1" applyProtection="1">
      <alignment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0" fontId="13" fillId="0" borderId="0" xfId="2" applyFont="1" applyFill="1" applyBorder="1" applyAlignment="1" applyProtection="1">
      <alignment vertical="center"/>
    </xf>
    <xf numFmtId="4" fontId="14" fillId="0" borderId="6" xfId="2" applyNumberFormat="1" applyFont="1" applyFill="1" applyBorder="1" applyAlignment="1" applyProtection="1">
      <alignment vertical="center"/>
    </xf>
    <xf numFmtId="4" fontId="14" fillId="0" borderId="7" xfId="2" applyNumberFormat="1" applyFont="1" applyFill="1" applyBorder="1" applyAlignment="1" applyProtection="1">
      <alignment vertical="center"/>
    </xf>
    <xf numFmtId="4" fontId="13" fillId="0" borderId="4" xfId="2" applyNumberFormat="1" applyFont="1" applyFill="1" applyBorder="1" applyAlignment="1" applyProtection="1">
      <alignment vertical="center"/>
    </xf>
    <xf numFmtId="4" fontId="14" fillId="5" borderId="6" xfId="2" applyNumberFormat="1" applyFont="1" applyFill="1" applyBorder="1" applyAlignment="1" applyProtection="1">
      <alignment vertical="center"/>
    </xf>
    <xf numFmtId="4" fontId="15" fillId="5" borderId="0" xfId="2" applyNumberFormat="1" applyFont="1" applyFill="1" applyBorder="1" applyAlignment="1">
      <alignment vertical="center"/>
    </xf>
    <xf numFmtId="4" fontId="17" fillId="0" borderId="6" xfId="2" applyNumberFormat="1" applyFont="1" applyFill="1" applyBorder="1" applyAlignment="1" applyProtection="1">
      <alignment vertical="center"/>
    </xf>
    <xf numFmtId="4" fontId="15" fillId="0" borderId="0" xfId="2" applyNumberFormat="1" applyFont="1" applyAlignment="1">
      <alignment vertical="center"/>
    </xf>
    <xf numFmtId="4" fontId="18" fillId="0" borderId="0" xfId="2" applyNumberFormat="1" applyFont="1" applyBorder="1" applyAlignment="1">
      <alignment vertical="center"/>
    </xf>
    <xf numFmtId="4" fontId="14" fillId="0" borderId="0" xfId="2" applyNumberFormat="1" applyFont="1" applyFill="1" applyAlignment="1" applyProtection="1">
      <alignment vertical="center"/>
    </xf>
    <xf numFmtId="4" fontId="14" fillId="5" borderId="0" xfId="2" applyNumberFormat="1" applyFont="1" applyFill="1" applyAlignment="1" applyProtection="1">
      <alignment vertical="center"/>
    </xf>
    <xf numFmtId="4" fontId="18" fillId="0" borderId="0" xfId="2" applyNumberFormat="1" applyFont="1" applyAlignment="1">
      <alignment vertical="center"/>
    </xf>
    <xf numFmtId="4" fontId="14" fillId="0" borderId="5" xfId="2" applyNumberFormat="1" applyFont="1" applyFill="1" applyBorder="1" applyAlignment="1" applyProtection="1">
      <alignment vertical="center"/>
    </xf>
    <xf numFmtId="4" fontId="14" fillId="0" borderId="0" xfId="2" applyNumberFormat="1" applyFont="1" applyFill="1" applyBorder="1" applyAlignment="1" applyProtection="1">
      <alignment vertical="center"/>
    </xf>
    <xf numFmtId="4" fontId="20" fillId="0" borderId="0" xfId="2" applyNumberFormat="1" applyFont="1" applyFill="1" applyAlignment="1" applyProtection="1">
      <alignment horizontal="center" vertical="center"/>
    </xf>
    <xf numFmtId="4" fontId="21" fillId="0" borderId="0" xfId="2" applyNumberFormat="1" applyFont="1" applyAlignment="1">
      <alignment horizontal="right" vertical="center"/>
    </xf>
    <xf numFmtId="4" fontId="20" fillId="0" borderId="0" xfId="2" applyNumberFormat="1" applyFont="1" applyAlignment="1">
      <alignment vertical="center"/>
    </xf>
    <xf numFmtId="4" fontId="1" fillId="0" borderId="0" xfId="2" applyNumberFormat="1" applyFont="1" applyAlignment="1">
      <alignment vertical="center"/>
    </xf>
    <xf numFmtId="4" fontId="27" fillId="0" borderId="0" xfId="2" applyNumberFormat="1" applyFont="1" applyBorder="1" applyAlignment="1">
      <alignment vertical="center"/>
    </xf>
    <xf numFmtId="0" fontId="27" fillId="0" borderId="0" xfId="2" applyFont="1" applyBorder="1" applyAlignment="1">
      <alignment vertical="center"/>
    </xf>
    <xf numFmtId="4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4" fontId="13" fillId="5" borderId="6" xfId="2" applyNumberFormat="1" applyFont="1" applyFill="1" applyBorder="1" applyAlignment="1" applyProtection="1">
      <alignment vertical="center"/>
    </xf>
    <xf numFmtId="4" fontId="28" fillId="5" borderId="0" xfId="2" applyNumberFormat="1" applyFont="1" applyFill="1" applyBorder="1" applyAlignment="1">
      <alignment vertical="center"/>
    </xf>
    <xf numFmtId="0" fontId="28" fillId="5" borderId="0" xfId="2" applyFont="1" applyFill="1" applyBorder="1" applyAlignment="1">
      <alignment vertical="center"/>
    </xf>
    <xf numFmtId="0" fontId="29" fillId="0" borderId="0" xfId="2" applyFont="1" applyFill="1"/>
    <xf numFmtId="4" fontId="20" fillId="0" borderId="0" xfId="2" applyNumberFormat="1" applyFont="1" applyFill="1" applyAlignment="1" applyProtection="1">
      <alignment horizontal="center" vertical="center"/>
    </xf>
    <xf numFmtId="4" fontId="13" fillId="0" borderId="10" xfId="2" applyNumberFormat="1" applyFont="1" applyFill="1" applyBorder="1" applyAlignment="1" applyProtection="1">
      <alignment vertical="center"/>
    </xf>
    <xf numFmtId="0" fontId="17" fillId="0" borderId="11" xfId="2" applyFont="1" applyFill="1" applyBorder="1" applyAlignment="1" applyProtection="1">
      <alignment horizontal="left" vertical="center" indent="3"/>
    </xf>
    <xf numFmtId="4" fontId="17" fillId="0" borderId="12" xfId="2" applyNumberFormat="1" applyFont="1" applyFill="1" applyBorder="1" applyAlignment="1" applyProtection="1">
      <alignment vertical="center"/>
    </xf>
    <xf numFmtId="4" fontId="14" fillId="0" borderId="11" xfId="2" applyNumberFormat="1" applyFont="1" applyFill="1" applyBorder="1" applyAlignment="1" applyProtection="1">
      <alignment vertical="center"/>
    </xf>
    <xf numFmtId="4" fontId="14" fillId="0" borderId="12" xfId="2" applyNumberFormat="1" applyFont="1" applyFill="1" applyBorder="1" applyAlignment="1" applyProtection="1">
      <alignment vertical="center"/>
    </xf>
    <xf numFmtId="4" fontId="20" fillId="0" borderId="0" xfId="2" applyNumberFormat="1" applyFont="1" applyFill="1" applyAlignment="1" applyProtection="1">
      <alignment horizontal="center" vertical="center"/>
    </xf>
    <xf numFmtId="4" fontId="0" fillId="0" borderId="13" xfId="0" applyNumberFormat="1" applyBorder="1"/>
    <xf numFmtId="4" fontId="0" fillId="0" borderId="0" xfId="0" applyNumberFormat="1" applyBorder="1"/>
    <xf numFmtId="4" fontId="15" fillId="0" borderId="0" xfId="2" applyNumberFormat="1" applyFont="1" applyBorder="1" applyAlignment="1">
      <alignment vertical="center"/>
    </xf>
    <xf numFmtId="0" fontId="1" fillId="0" borderId="0" xfId="2" applyFont="1" applyFill="1" applyAlignment="1">
      <alignment vertical="center"/>
    </xf>
    <xf numFmtId="4" fontId="17" fillId="0" borderId="7" xfId="2" applyNumberFormat="1" applyFont="1" applyFill="1" applyBorder="1" applyAlignment="1" applyProtection="1">
      <alignment vertical="center"/>
    </xf>
    <xf numFmtId="4" fontId="17" fillId="0" borderId="11" xfId="2" applyNumberFormat="1" applyFont="1" applyFill="1" applyBorder="1" applyAlignment="1" applyProtection="1">
      <alignment vertical="center"/>
    </xf>
    <xf numFmtId="4" fontId="30" fillId="0" borderId="13" xfId="0" applyNumberFormat="1" applyFont="1" applyBorder="1"/>
    <xf numFmtId="4" fontId="25" fillId="0" borderId="0" xfId="2" applyNumberFormat="1" applyFont="1" applyAlignment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9" fillId="3" borderId="6" xfId="2" applyFont="1" applyFill="1" applyBorder="1" applyAlignment="1" applyProtection="1">
      <alignment horizontal="center" vertical="center" wrapText="1"/>
    </xf>
    <xf numFmtId="0" fontId="9" fillId="3" borderId="7" xfId="2" applyFont="1" applyFill="1" applyBorder="1" applyAlignment="1" applyProtection="1">
      <alignment horizontal="center" vertical="center" wrapText="1"/>
    </xf>
    <xf numFmtId="4" fontId="20" fillId="0" borderId="0" xfId="2" applyNumberFormat="1" applyFont="1" applyFill="1" applyAlignment="1" applyProtection="1">
      <alignment horizontal="center" vertical="center"/>
    </xf>
    <xf numFmtId="4" fontId="20" fillId="0" borderId="0" xfId="2" applyNumberFormat="1" applyFont="1" applyAlignment="1">
      <alignment horizontal="center" vertical="center"/>
    </xf>
    <xf numFmtId="4" fontId="1" fillId="0" borderId="0" xfId="2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9" fillId="3" borderId="8" xfId="2" applyFont="1" applyFill="1" applyBorder="1" applyAlignment="1" applyProtection="1">
      <alignment horizontal="center" vertical="center"/>
    </xf>
    <xf numFmtId="0" fontId="9" fillId="3" borderId="9" xfId="2" applyFont="1" applyFill="1" applyBorder="1" applyAlignment="1" applyProtection="1">
      <alignment horizontal="center" vertical="center"/>
    </xf>
    <xf numFmtId="0" fontId="9" fillId="3" borderId="5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VARIOS/HTC/DETALLE%20CUOT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ncia%20%20Leasing%2031.12.2023%20proviso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</sheetNames>
    <sheetDataSet>
      <sheetData sheetId="0"/>
      <sheetData sheetId="1">
        <row r="55">
          <cell r="H55">
            <v>23374226.040000007</v>
          </cell>
          <cell r="I55">
            <v>8677814.8399999999</v>
          </cell>
        </row>
        <row r="62">
          <cell r="H62">
            <v>13634965.369999999</v>
          </cell>
          <cell r="I62">
            <v>1180451.7700000003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 2009 a  2021"/>
      <sheetName val="Hoja2"/>
      <sheetName val="Cálculo Gastos"/>
      <sheetName val="2024"/>
      <sheetName val="vencimientos"/>
      <sheetName val="presup 2025"/>
      <sheetName val="para  Lore  Presu"/>
      <sheetName val="Hoja1"/>
      <sheetName val="Hoja3"/>
      <sheetName val="HTC 2020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8"/>
  <sheetViews>
    <sheetView showGridLines="0" tabSelected="1" topLeftCell="A40" zoomScale="75" zoomScaleNormal="75" workbookViewId="0">
      <selection activeCell="O48" sqref="O48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7.28515625" style="1" bestFit="1" customWidth="1"/>
    <col min="4" max="4" width="17.28515625" style="1" hidden="1" customWidth="1"/>
    <col min="5" max="5" width="14.42578125" style="1" hidden="1" customWidth="1"/>
    <col min="6" max="7" width="17.28515625" style="1" bestFit="1" customWidth="1"/>
    <col min="8" max="9" width="15.5703125" style="1" bestFit="1" customWidth="1"/>
    <col min="10" max="10" width="17.140625" style="1" customWidth="1"/>
    <col min="11" max="11" width="12.85546875" style="1" customWidth="1"/>
    <col min="12" max="12" width="14.42578125" style="1" bestFit="1" customWidth="1"/>
    <col min="13" max="13" width="12.28515625" style="1" customWidth="1"/>
    <col min="14" max="14" width="13.85546875" style="1" customWidth="1"/>
    <col min="15" max="15" width="17.28515625" style="1" bestFit="1" customWidth="1"/>
    <col min="16" max="16" width="9.7109375" style="1" customWidth="1"/>
    <col min="17" max="17" width="12.28515625" style="1" customWidth="1"/>
    <col min="18" max="18" width="13" style="1" customWidth="1"/>
    <col min="19" max="259" width="10.28515625" style="1"/>
    <col min="260" max="260" width="2.28515625" style="1" customWidth="1"/>
    <col min="261" max="261" width="55.85546875" style="1" customWidth="1"/>
    <col min="262" max="274" width="13" style="1" customWidth="1"/>
    <col min="275" max="515" width="10.28515625" style="1"/>
    <col min="516" max="516" width="2.28515625" style="1" customWidth="1"/>
    <col min="517" max="517" width="55.85546875" style="1" customWidth="1"/>
    <col min="518" max="530" width="13" style="1" customWidth="1"/>
    <col min="531" max="771" width="10.28515625" style="1"/>
    <col min="772" max="772" width="2.28515625" style="1" customWidth="1"/>
    <col min="773" max="773" width="55.85546875" style="1" customWidth="1"/>
    <col min="774" max="786" width="13" style="1" customWidth="1"/>
    <col min="787" max="1027" width="10.28515625" style="1"/>
    <col min="1028" max="1028" width="2.28515625" style="1" customWidth="1"/>
    <col min="1029" max="1029" width="55.85546875" style="1" customWidth="1"/>
    <col min="1030" max="1042" width="13" style="1" customWidth="1"/>
    <col min="1043" max="1283" width="10.28515625" style="1"/>
    <col min="1284" max="1284" width="2.28515625" style="1" customWidth="1"/>
    <col min="1285" max="1285" width="55.85546875" style="1" customWidth="1"/>
    <col min="1286" max="1298" width="13" style="1" customWidth="1"/>
    <col min="1299" max="1539" width="10.28515625" style="1"/>
    <col min="1540" max="1540" width="2.28515625" style="1" customWidth="1"/>
    <col min="1541" max="1541" width="55.85546875" style="1" customWidth="1"/>
    <col min="1542" max="1554" width="13" style="1" customWidth="1"/>
    <col min="1555" max="1795" width="10.28515625" style="1"/>
    <col min="1796" max="1796" width="2.28515625" style="1" customWidth="1"/>
    <col min="1797" max="1797" width="55.85546875" style="1" customWidth="1"/>
    <col min="1798" max="1810" width="13" style="1" customWidth="1"/>
    <col min="1811" max="2051" width="10.28515625" style="1"/>
    <col min="2052" max="2052" width="2.28515625" style="1" customWidth="1"/>
    <col min="2053" max="2053" width="55.85546875" style="1" customWidth="1"/>
    <col min="2054" max="2066" width="13" style="1" customWidth="1"/>
    <col min="2067" max="2307" width="10.28515625" style="1"/>
    <col min="2308" max="2308" width="2.28515625" style="1" customWidth="1"/>
    <col min="2309" max="2309" width="55.85546875" style="1" customWidth="1"/>
    <col min="2310" max="2322" width="13" style="1" customWidth="1"/>
    <col min="2323" max="2563" width="10.28515625" style="1"/>
    <col min="2564" max="2564" width="2.28515625" style="1" customWidth="1"/>
    <col min="2565" max="2565" width="55.85546875" style="1" customWidth="1"/>
    <col min="2566" max="2578" width="13" style="1" customWidth="1"/>
    <col min="2579" max="2819" width="10.28515625" style="1"/>
    <col min="2820" max="2820" width="2.28515625" style="1" customWidth="1"/>
    <col min="2821" max="2821" width="55.85546875" style="1" customWidth="1"/>
    <col min="2822" max="2834" width="13" style="1" customWidth="1"/>
    <col min="2835" max="3075" width="10.28515625" style="1"/>
    <col min="3076" max="3076" width="2.28515625" style="1" customWidth="1"/>
    <col min="3077" max="3077" width="55.85546875" style="1" customWidth="1"/>
    <col min="3078" max="3090" width="13" style="1" customWidth="1"/>
    <col min="3091" max="3331" width="10.28515625" style="1"/>
    <col min="3332" max="3332" width="2.28515625" style="1" customWidth="1"/>
    <col min="3333" max="3333" width="55.85546875" style="1" customWidth="1"/>
    <col min="3334" max="3346" width="13" style="1" customWidth="1"/>
    <col min="3347" max="3587" width="10.28515625" style="1"/>
    <col min="3588" max="3588" width="2.28515625" style="1" customWidth="1"/>
    <col min="3589" max="3589" width="55.85546875" style="1" customWidth="1"/>
    <col min="3590" max="3602" width="13" style="1" customWidth="1"/>
    <col min="3603" max="3843" width="10.28515625" style="1"/>
    <col min="3844" max="3844" width="2.28515625" style="1" customWidth="1"/>
    <col min="3845" max="3845" width="55.85546875" style="1" customWidth="1"/>
    <col min="3846" max="3858" width="13" style="1" customWidth="1"/>
    <col min="3859" max="4099" width="10.28515625" style="1"/>
    <col min="4100" max="4100" width="2.28515625" style="1" customWidth="1"/>
    <col min="4101" max="4101" width="55.85546875" style="1" customWidth="1"/>
    <col min="4102" max="4114" width="13" style="1" customWidth="1"/>
    <col min="4115" max="4355" width="10.28515625" style="1"/>
    <col min="4356" max="4356" width="2.28515625" style="1" customWidth="1"/>
    <col min="4357" max="4357" width="55.85546875" style="1" customWidth="1"/>
    <col min="4358" max="4370" width="13" style="1" customWidth="1"/>
    <col min="4371" max="4611" width="10.28515625" style="1"/>
    <col min="4612" max="4612" width="2.28515625" style="1" customWidth="1"/>
    <col min="4613" max="4613" width="55.85546875" style="1" customWidth="1"/>
    <col min="4614" max="4626" width="13" style="1" customWidth="1"/>
    <col min="4627" max="4867" width="10.28515625" style="1"/>
    <col min="4868" max="4868" width="2.28515625" style="1" customWidth="1"/>
    <col min="4869" max="4869" width="55.85546875" style="1" customWidth="1"/>
    <col min="4870" max="4882" width="13" style="1" customWidth="1"/>
    <col min="4883" max="5123" width="10.28515625" style="1"/>
    <col min="5124" max="5124" width="2.28515625" style="1" customWidth="1"/>
    <col min="5125" max="5125" width="55.85546875" style="1" customWidth="1"/>
    <col min="5126" max="5138" width="13" style="1" customWidth="1"/>
    <col min="5139" max="5379" width="10.28515625" style="1"/>
    <col min="5380" max="5380" width="2.28515625" style="1" customWidth="1"/>
    <col min="5381" max="5381" width="55.85546875" style="1" customWidth="1"/>
    <col min="5382" max="5394" width="13" style="1" customWidth="1"/>
    <col min="5395" max="5635" width="10.28515625" style="1"/>
    <col min="5636" max="5636" width="2.28515625" style="1" customWidth="1"/>
    <col min="5637" max="5637" width="55.85546875" style="1" customWidth="1"/>
    <col min="5638" max="5650" width="13" style="1" customWidth="1"/>
    <col min="5651" max="5891" width="10.28515625" style="1"/>
    <col min="5892" max="5892" width="2.28515625" style="1" customWidth="1"/>
    <col min="5893" max="5893" width="55.85546875" style="1" customWidth="1"/>
    <col min="5894" max="5906" width="13" style="1" customWidth="1"/>
    <col min="5907" max="6147" width="10.28515625" style="1"/>
    <col min="6148" max="6148" width="2.28515625" style="1" customWidth="1"/>
    <col min="6149" max="6149" width="55.85546875" style="1" customWidth="1"/>
    <col min="6150" max="6162" width="13" style="1" customWidth="1"/>
    <col min="6163" max="6403" width="10.28515625" style="1"/>
    <col min="6404" max="6404" width="2.28515625" style="1" customWidth="1"/>
    <col min="6405" max="6405" width="55.85546875" style="1" customWidth="1"/>
    <col min="6406" max="6418" width="13" style="1" customWidth="1"/>
    <col min="6419" max="6659" width="10.28515625" style="1"/>
    <col min="6660" max="6660" width="2.28515625" style="1" customWidth="1"/>
    <col min="6661" max="6661" width="55.85546875" style="1" customWidth="1"/>
    <col min="6662" max="6674" width="13" style="1" customWidth="1"/>
    <col min="6675" max="6915" width="10.28515625" style="1"/>
    <col min="6916" max="6916" width="2.28515625" style="1" customWidth="1"/>
    <col min="6917" max="6917" width="55.85546875" style="1" customWidth="1"/>
    <col min="6918" max="6930" width="13" style="1" customWidth="1"/>
    <col min="6931" max="7171" width="10.28515625" style="1"/>
    <col min="7172" max="7172" width="2.28515625" style="1" customWidth="1"/>
    <col min="7173" max="7173" width="55.85546875" style="1" customWidth="1"/>
    <col min="7174" max="7186" width="13" style="1" customWidth="1"/>
    <col min="7187" max="7427" width="10.28515625" style="1"/>
    <col min="7428" max="7428" width="2.28515625" style="1" customWidth="1"/>
    <col min="7429" max="7429" width="55.85546875" style="1" customWidth="1"/>
    <col min="7430" max="7442" width="13" style="1" customWidth="1"/>
    <col min="7443" max="7683" width="10.28515625" style="1"/>
    <col min="7684" max="7684" width="2.28515625" style="1" customWidth="1"/>
    <col min="7685" max="7685" width="55.85546875" style="1" customWidth="1"/>
    <col min="7686" max="7698" width="13" style="1" customWidth="1"/>
    <col min="7699" max="7939" width="10.28515625" style="1"/>
    <col min="7940" max="7940" width="2.28515625" style="1" customWidth="1"/>
    <col min="7941" max="7941" width="55.85546875" style="1" customWidth="1"/>
    <col min="7942" max="7954" width="13" style="1" customWidth="1"/>
    <col min="7955" max="8195" width="10.28515625" style="1"/>
    <col min="8196" max="8196" width="2.28515625" style="1" customWidth="1"/>
    <col min="8197" max="8197" width="55.85546875" style="1" customWidth="1"/>
    <col min="8198" max="8210" width="13" style="1" customWidth="1"/>
    <col min="8211" max="8451" width="10.28515625" style="1"/>
    <col min="8452" max="8452" width="2.28515625" style="1" customWidth="1"/>
    <col min="8453" max="8453" width="55.85546875" style="1" customWidth="1"/>
    <col min="8454" max="8466" width="13" style="1" customWidth="1"/>
    <col min="8467" max="8707" width="10.28515625" style="1"/>
    <col min="8708" max="8708" width="2.28515625" style="1" customWidth="1"/>
    <col min="8709" max="8709" width="55.85546875" style="1" customWidth="1"/>
    <col min="8710" max="8722" width="13" style="1" customWidth="1"/>
    <col min="8723" max="8963" width="10.28515625" style="1"/>
    <col min="8964" max="8964" width="2.28515625" style="1" customWidth="1"/>
    <col min="8965" max="8965" width="55.85546875" style="1" customWidth="1"/>
    <col min="8966" max="8978" width="13" style="1" customWidth="1"/>
    <col min="8979" max="9219" width="10.28515625" style="1"/>
    <col min="9220" max="9220" width="2.28515625" style="1" customWidth="1"/>
    <col min="9221" max="9221" width="55.85546875" style="1" customWidth="1"/>
    <col min="9222" max="9234" width="13" style="1" customWidth="1"/>
    <col min="9235" max="9475" width="10.28515625" style="1"/>
    <col min="9476" max="9476" width="2.28515625" style="1" customWidth="1"/>
    <col min="9477" max="9477" width="55.85546875" style="1" customWidth="1"/>
    <col min="9478" max="9490" width="13" style="1" customWidth="1"/>
    <col min="9491" max="9731" width="10.28515625" style="1"/>
    <col min="9732" max="9732" width="2.28515625" style="1" customWidth="1"/>
    <col min="9733" max="9733" width="55.85546875" style="1" customWidth="1"/>
    <col min="9734" max="9746" width="13" style="1" customWidth="1"/>
    <col min="9747" max="9987" width="10.28515625" style="1"/>
    <col min="9988" max="9988" width="2.28515625" style="1" customWidth="1"/>
    <col min="9989" max="9989" width="55.85546875" style="1" customWidth="1"/>
    <col min="9990" max="10002" width="13" style="1" customWidth="1"/>
    <col min="10003" max="10243" width="10.28515625" style="1"/>
    <col min="10244" max="10244" width="2.28515625" style="1" customWidth="1"/>
    <col min="10245" max="10245" width="55.85546875" style="1" customWidth="1"/>
    <col min="10246" max="10258" width="13" style="1" customWidth="1"/>
    <col min="10259" max="10499" width="10.28515625" style="1"/>
    <col min="10500" max="10500" width="2.28515625" style="1" customWidth="1"/>
    <col min="10501" max="10501" width="55.85546875" style="1" customWidth="1"/>
    <col min="10502" max="10514" width="13" style="1" customWidth="1"/>
    <col min="10515" max="10755" width="10.28515625" style="1"/>
    <col min="10756" max="10756" width="2.28515625" style="1" customWidth="1"/>
    <col min="10757" max="10757" width="55.85546875" style="1" customWidth="1"/>
    <col min="10758" max="10770" width="13" style="1" customWidth="1"/>
    <col min="10771" max="11011" width="10.28515625" style="1"/>
    <col min="11012" max="11012" width="2.28515625" style="1" customWidth="1"/>
    <col min="11013" max="11013" width="55.85546875" style="1" customWidth="1"/>
    <col min="11014" max="11026" width="13" style="1" customWidth="1"/>
    <col min="11027" max="11267" width="10.28515625" style="1"/>
    <col min="11268" max="11268" width="2.28515625" style="1" customWidth="1"/>
    <col min="11269" max="11269" width="55.85546875" style="1" customWidth="1"/>
    <col min="11270" max="11282" width="13" style="1" customWidth="1"/>
    <col min="11283" max="11523" width="10.28515625" style="1"/>
    <col min="11524" max="11524" width="2.28515625" style="1" customWidth="1"/>
    <col min="11525" max="11525" width="55.85546875" style="1" customWidth="1"/>
    <col min="11526" max="11538" width="13" style="1" customWidth="1"/>
    <col min="11539" max="11779" width="10.28515625" style="1"/>
    <col min="11780" max="11780" width="2.28515625" style="1" customWidth="1"/>
    <col min="11781" max="11781" width="55.85546875" style="1" customWidth="1"/>
    <col min="11782" max="11794" width="13" style="1" customWidth="1"/>
    <col min="11795" max="12035" width="10.28515625" style="1"/>
    <col min="12036" max="12036" width="2.28515625" style="1" customWidth="1"/>
    <col min="12037" max="12037" width="55.85546875" style="1" customWidth="1"/>
    <col min="12038" max="12050" width="13" style="1" customWidth="1"/>
    <col min="12051" max="12291" width="10.28515625" style="1"/>
    <col min="12292" max="12292" width="2.28515625" style="1" customWidth="1"/>
    <col min="12293" max="12293" width="55.85546875" style="1" customWidth="1"/>
    <col min="12294" max="12306" width="13" style="1" customWidth="1"/>
    <col min="12307" max="12547" width="10.28515625" style="1"/>
    <col min="12548" max="12548" width="2.28515625" style="1" customWidth="1"/>
    <col min="12549" max="12549" width="55.85546875" style="1" customWidth="1"/>
    <col min="12550" max="12562" width="13" style="1" customWidth="1"/>
    <col min="12563" max="12803" width="10.28515625" style="1"/>
    <col min="12804" max="12804" width="2.28515625" style="1" customWidth="1"/>
    <col min="12805" max="12805" width="55.85546875" style="1" customWidth="1"/>
    <col min="12806" max="12818" width="13" style="1" customWidth="1"/>
    <col min="12819" max="13059" width="10.28515625" style="1"/>
    <col min="13060" max="13060" width="2.28515625" style="1" customWidth="1"/>
    <col min="13061" max="13061" width="55.85546875" style="1" customWidth="1"/>
    <col min="13062" max="13074" width="13" style="1" customWidth="1"/>
    <col min="13075" max="13315" width="10.28515625" style="1"/>
    <col min="13316" max="13316" width="2.28515625" style="1" customWidth="1"/>
    <col min="13317" max="13317" width="55.85546875" style="1" customWidth="1"/>
    <col min="13318" max="13330" width="13" style="1" customWidth="1"/>
    <col min="13331" max="13571" width="10.28515625" style="1"/>
    <col min="13572" max="13572" width="2.28515625" style="1" customWidth="1"/>
    <col min="13573" max="13573" width="55.85546875" style="1" customWidth="1"/>
    <col min="13574" max="13586" width="13" style="1" customWidth="1"/>
    <col min="13587" max="13827" width="10.28515625" style="1"/>
    <col min="13828" max="13828" width="2.28515625" style="1" customWidth="1"/>
    <col min="13829" max="13829" width="55.85546875" style="1" customWidth="1"/>
    <col min="13830" max="13842" width="13" style="1" customWidth="1"/>
    <col min="13843" max="14083" width="10.28515625" style="1"/>
    <col min="14084" max="14084" width="2.28515625" style="1" customWidth="1"/>
    <col min="14085" max="14085" width="55.85546875" style="1" customWidth="1"/>
    <col min="14086" max="14098" width="13" style="1" customWidth="1"/>
    <col min="14099" max="14339" width="10.28515625" style="1"/>
    <col min="14340" max="14340" width="2.28515625" style="1" customWidth="1"/>
    <col min="14341" max="14341" width="55.85546875" style="1" customWidth="1"/>
    <col min="14342" max="14354" width="13" style="1" customWidth="1"/>
    <col min="14355" max="14595" width="10.28515625" style="1"/>
    <col min="14596" max="14596" width="2.28515625" style="1" customWidth="1"/>
    <col min="14597" max="14597" width="55.85546875" style="1" customWidth="1"/>
    <col min="14598" max="14610" width="13" style="1" customWidth="1"/>
    <col min="14611" max="14851" width="10.28515625" style="1"/>
    <col min="14852" max="14852" width="2.28515625" style="1" customWidth="1"/>
    <col min="14853" max="14853" width="55.85546875" style="1" customWidth="1"/>
    <col min="14854" max="14866" width="13" style="1" customWidth="1"/>
    <col min="14867" max="15107" width="10.28515625" style="1"/>
    <col min="15108" max="15108" width="2.28515625" style="1" customWidth="1"/>
    <col min="15109" max="15109" width="55.85546875" style="1" customWidth="1"/>
    <col min="15110" max="15122" width="13" style="1" customWidth="1"/>
    <col min="15123" max="15363" width="10.28515625" style="1"/>
    <col min="15364" max="15364" width="2.28515625" style="1" customWidth="1"/>
    <col min="15365" max="15365" width="55.85546875" style="1" customWidth="1"/>
    <col min="15366" max="15378" width="13" style="1" customWidth="1"/>
    <col min="15379" max="15619" width="10.28515625" style="1"/>
    <col min="15620" max="15620" width="2.28515625" style="1" customWidth="1"/>
    <col min="15621" max="15621" width="55.85546875" style="1" customWidth="1"/>
    <col min="15622" max="15634" width="13" style="1" customWidth="1"/>
    <col min="15635" max="15875" width="10.28515625" style="1"/>
    <col min="15876" max="15876" width="2.28515625" style="1" customWidth="1"/>
    <col min="15877" max="15877" width="55.85546875" style="1" customWidth="1"/>
    <col min="15878" max="15890" width="13" style="1" customWidth="1"/>
    <col min="15891" max="16131" width="10.28515625" style="1"/>
    <col min="16132" max="16132" width="2.28515625" style="1" customWidth="1"/>
    <col min="16133" max="16133" width="55.85546875" style="1" customWidth="1"/>
    <col min="16134" max="16146" width="13" style="1" customWidth="1"/>
    <col min="16147" max="16384" width="10.28515625" style="1"/>
  </cols>
  <sheetData>
    <row r="1" spans="2:19" ht="21" x14ac:dyDescent="0.2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</row>
    <row r="2" spans="2:19" ht="6.75" customHeight="1" x14ac:dyDescent="0.25">
      <c r="B2" s="2"/>
      <c r="C2" s="2"/>
      <c r="D2" s="4"/>
      <c r="E2" s="3"/>
      <c r="F2" s="3"/>
      <c r="G2" s="3"/>
      <c r="H2" s="2"/>
      <c r="I2" s="2"/>
      <c r="J2" s="2"/>
      <c r="K2" s="2"/>
      <c r="L2" s="3"/>
      <c r="M2" s="3"/>
      <c r="N2" s="4"/>
      <c r="O2" s="3"/>
      <c r="P2" s="3"/>
      <c r="Q2" s="3"/>
      <c r="R2" s="5"/>
    </row>
    <row r="3" spans="2:19" s="7" customFormat="1" ht="21" x14ac:dyDescent="0.3">
      <c r="B3" s="67" t="s">
        <v>59</v>
      </c>
      <c r="C3" s="2"/>
      <c r="D3" s="4"/>
      <c r="E3" s="6"/>
      <c r="F3" s="6"/>
      <c r="G3" s="6"/>
      <c r="H3" s="2"/>
      <c r="I3" s="2"/>
      <c r="J3" s="2"/>
      <c r="K3" s="2"/>
      <c r="L3" s="6"/>
      <c r="M3" s="6"/>
      <c r="N3" s="4"/>
      <c r="O3" s="6"/>
      <c r="P3" s="6"/>
      <c r="Q3" s="6"/>
      <c r="R3" s="41" t="s">
        <v>1</v>
      </c>
    </row>
    <row r="4" spans="2:19" ht="5.25" customHeight="1" x14ac:dyDescent="0.25">
      <c r="B4" s="8"/>
      <c r="C4" s="9"/>
      <c r="D4" s="4"/>
      <c r="E4" s="3"/>
      <c r="F4" s="3"/>
      <c r="G4" s="3"/>
      <c r="H4" s="3"/>
      <c r="I4" s="10"/>
      <c r="J4" s="10"/>
      <c r="K4" s="10"/>
      <c r="L4" s="3"/>
      <c r="M4" s="3"/>
      <c r="N4" s="4"/>
      <c r="O4" s="3"/>
      <c r="P4" s="3"/>
      <c r="Q4" s="3"/>
      <c r="R4" s="3"/>
    </row>
    <row r="5" spans="2:19" ht="18.75" x14ac:dyDescent="0.25">
      <c r="B5" s="92" t="s">
        <v>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2:19" x14ac:dyDescent="0.15">
      <c r="B6" s="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 t="s">
        <v>3</v>
      </c>
    </row>
    <row r="7" spans="2:19" s="15" customFormat="1" ht="24" customHeight="1" x14ac:dyDescent="0.25">
      <c r="B7" s="13"/>
      <c r="C7" s="14" t="s">
        <v>4</v>
      </c>
      <c r="D7" s="93">
        <v>2024</v>
      </c>
      <c r="E7" s="94"/>
      <c r="F7" s="93">
        <v>2025</v>
      </c>
      <c r="G7" s="94"/>
      <c r="H7" s="93">
        <v>2026</v>
      </c>
      <c r="I7" s="94"/>
      <c r="J7" s="93">
        <v>2027</v>
      </c>
      <c r="K7" s="94"/>
      <c r="L7" s="95" t="s">
        <v>5</v>
      </c>
      <c r="M7" s="95"/>
      <c r="N7" s="83" t="s">
        <v>65</v>
      </c>
    </row>
    <row r="8" spans="2:19" s="15" customFormat="1" ht="15.75" customHeight="1" x14ac:dyDescent="0.25">
      <c r="B8" s="16" t="s">
        <v>6</v>
      </c>
      <c r="C8" s="17">
        <v>45657</v>
      </c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84"/>
    </row>
    <row r="9" spans="2:19" s="15" customFormat="1" ht="12.75" customHeight="1" x14ac:dyDescent="0.25">
      <c r="B9" s="19"/>
      <c r="C9" s="20"/>
      <c r="D9" s="18"/>
      <c r="E9" s="18" t="s">
        <v>9</v>
      </c>
      <c r="F9" s="18"/>
      <c r="G9" s="18" t="s">
        <v>9</v>
      </c>
      <c r="H9" s="18"/>
      <c r="I9" s="18" t="s">
        <v>9</v>
      </c>
      <c r="J9" s="18"/>
      <c r="K9" s="18" t="s">
        <v>9</v>
      </c>
      <c r="L9" s="18"/>
      <c r="M9" s="18" t="s">
        <v>9</v>
      </c>
      <c r="N9" s="84"/>
    </row>
    <row r="10" spans="2:19" s="15" customFormat="1" x14ac:dyDescent="0.25">
      <c r="B10" s="21"/>
      <c r="C10" s="22"/>
      <c r="D10" s="23"/>
      <c r="E10" s="24" t="s">
        <v>10</v>
      </c>
      <c r="F10" s="23"/>
      <c r="G10" s="24" t="s">
        <v>10</v>
      </c>
      <c r="H10" s="23"/>
      <c r="I10" s="24" t="s">
        <v>10</v>
      </c>
      <c r="J10" s="23"/>
      <c r="K10" s="24" t="s">
        <v>10</v>
      </c>
      <c r="L10" s="23"/>
      <c r="M10" s="24" t="s">
        <v>10</v>
      </c>
      <c r="N10" s="85"/>
    </row>
    <row r="11" spans="2:19" s="66" customFormat="1" ht="18" customHeight="1" x14ac:dyDescent="0.25">
      <c r="B11" s="25" t="s">
        <v>11</v>
      </c>
      <c r="C11" s="64">
        <f>+C48+C60+C12</f>
        <v>1653841543.9820001</v>
      </c>
      <c r="D11" s="64">
        <f t="shared" ref="D11:N11" si="0">+D48+D60+D12</f>
        <v>0</v>
      </c>
      <c r="E11" s="64">
        <f t="shared" si="0"/>
        <v>0</v>
      </c>
      <c r="F11" s="64">
        <f t="shared" si="0"/>
        <v>1343226868.8655</v>
      </c>
      <c r="G11" s="64">
        <f t="shared" si="0"/>
        <v>8677814.8399999999</v>
      </c>
      <c r="H11" s="64">
        <f t="shared" si="0"/>
        <v>203195420.37259999</v>
      </c>
      <c r="I11" s="64">
        <f t="shared" si="0"/>
        <v>1180451.7700000003</v>
      </c>
      <c r="J11" s="64">
        <f t="shared" ref="J11:L11" si="1">+J48+J60+J12</f>
        <v>107419254.7439</v>
      </c>
      <c r="K11" s="64">
        <f t="shared" si="1"/>
        <v>0</v>
      </c>
      <c r="L11" s="64">
        <f t="shared" si="1"/>
        <v>0</v>
      </c>
      <c r="M11" s="64">
        <f t="shared" ref="M11" si="2">+M48+M60+M12</f>
        <v>0</v>
      </c>
      <c r="N11" s="64">
        <f t="shared" si="0"/>
        <v>0</v>
      </c>
      <c r="O11" s="65"/>
      <c r="P11" s="65"/>
      <c r="Q11" s="65"/>
      <c r="R11" s="65"/>
      <c r="S11" s="65"/>
    </row>
    <row r="12" spans="2:19" s="26" customFormat="1" ht="18" customHeight="1" x14ac:dyDescent="0.25">
      <c r="B12" s="25" t="s">
        <v>12</v>
      </c>
      <c r="C12" s="46">
        <f>+C13+C23+C32+C37</f>
        <v>47550191.410000004</v>
      </c>
      <c r="D12" s="46">
        <f t="shared" ref="D12:N12" si="3">+D13+D23+D32+D37</f>
        <v>0</v>
      </c>
      <c r="E12" s="46">
        <f t="shared" si="3"/>
        <v>0</v>
      </c>
      <c r="F12" s="46">
        <f t="shared" si="3"/>
        <v>33915226.040000007</v>
      </c>
      <c r="G12" s="46">
        <f t="shared" si="3"/>
        <v>8677814.8399999999</v>
      </c>
      <c r="H12" s="46">
        <f t="shared" si="3"/>
        <v>13634965.369999999</v>
      </c>
      <c r="I12" s="46">
        <f t="shared" si="3"/>
        <v>1180451.7700000003</v>
      </c>
      <c r="J12" s="46">
        <f t="shared" ref="J12:L12" si="4">+J13+J23+J32+J37</f>
        <v>0</v>
      </c>
      <c r="K12" s="46">
        <f t="shared" si="4"/>
        <v>0</v>
      </c>
      <c r="L12" s="46">
        <f t="shared" si="4"/>
        <v>0</v>
      </c>
      <c r="M12" s="46">
        <f t="shared" ref="M12" si="5">+M13+M23+M32+M37</f>
        <v>0</v>
      </c>
      <c r="N12" s="46">
        <f t="shared" si="3"/>
        <v>0</v>
      </c>
      <c r="O12" s="47"/>
      <c r="P12" s="47"/>
      <c r="Q12" s="47"/>
      <c r="R12" s="47"/>
      <c r="S12" s="47"/>
    </row>
    <row r="13" spans="2:19" s="28" customFormat="1" ht="18" customHeight="1" x14ac:dyDescent="0.25">
      <c r="B13" s="27" t="s">
        <v>13</v>
      </c>
      <c r="C13" s="48">
        <f>SUM(C14:C22)</f>
        <v>10541000</v>
      </c>
      <c r="D13" s="48">
        <f t="shared" ref="D13:N13" si="6">SUM(D14:D22)</f>
        <v>0</v>
      </c>
      <c r="E13" s="48">
        <f t="shared" si="6"/>
        <v>0</v>
      </c>
      <c r="F13" s="48">
        <f t="shared" si="6"/>
        <v>10541000</v>
      </c>
      <c r="G13" s="48">
        <f t="shared" si="6"/>
        <v>0</v>
      </c>
      <c r="H13" s="48">
        <f t="shared" si="6"/>
        <v>0</v>
      </c>
      <c r="I13" s="48">
        <f t="shared" si="6"/>
        <v>0</v>
      </c>
      <c r="J13" s="48">
        <f t="shared" ref="J13:L13" si="7">SUM(J14:J22)</f>
        <v>0</v>
      </c>
      <c r="K13" s="48">
        <f t="shared" si="7"/>
        <v>0</v>
      </c>
      <c r="L13" s="48">
        <f t="shared" si="7"/>
        <v>0</v>
      </c>
      <c r="M13" s="48">
        <f t="shared" ref="M13" si="8">SUM(M14:M22)</f>
        <v>0</v>
      </c>
      <c r="N13" s="48">
        <f t="shared" si="6"/>
        <v>0</v>
      </c>
      <c r="O13" s="49"/>
      <c r="P13" s="49"/>
      <c r="Q13" s="49"/>
      <c r="R13" s="49"/>
      <c r="S13" s="49"/>
    </row>
    <row r="14" spans="2:19" s="28" customFormat="1" ht="18" customHeight="1" x14ac:dyDescent="0.25">
      <c r="B14" s="29" t="s">
        <v>14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  <c r="P14" s="49"/>
      <c r="Q14" s="49"/>
      <c r="R14" s="49"/>
      <c r="S14" s="49"/>
    </row>
    <row r="15" spans="2:19" s="28" customFormat="1" ht="18" customHeight="1" x14ac:dyDescent="0.25">
      <c r="B15" s="29" t="s">
        <v>15</v>
      </c>
      <c r="C15" s="4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  <c r="P15" s="49"/>
      <c r="Q15" s="49"/>
      <c r="R15" s="49"/>
      <c r="S15" s="49"/>
    </row>
    <row r="16" spans="2:19" s="28" customFormat="1" ht="18" customHeight="1" x14ac:dyDescent="0.25">
      <c r="B16" s="29" t="s">
        <v>16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49"/>
      <c r="Q16" s="49"/>
      <c r="R16" s="49"/>
      <c r="S16" s="49"/>
    </row>
    <row r="17" spans="2:19" s="28" customFormat="1" ht="18" customHeight="1" x14ac:dyDescent="0.25">
      <c r="B17" s="29" t="s">
        <v>17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49"/>
      <c r="Q17" s="49"/>
      <c r="R17" s="49"/>
      <c r="S17" s="49"/>
    </row>
    <row r="18" spans="2:19" s="28" customFormat="1" ht="18" customHeight="1" x14ac:dyDescent="0.25">
      <c r="B18" s="29" t="s">
        <v>18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49"/>
      <c r="Q18" s="49"/>
      <c r="R18" s="49"/>
      <c r="S18" s="49"/>
    </row>
    <row r="19" spans="2:19" s="28" customFormat="1" ht="18" customHeight="1" x14ac:dyDescent="0.25">
      <c r="B19" s="29" t="s">
        <v>19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  <c r="P19" s="49"/>
      <c r="Q19" s="49"/>
      <c r="R19" s="49"/>
      <c r="S19" s="49"/>
    </row>
    <row r="20" spans="2:19" s="28" customFormat="1" ht="18" customHeight="1" x14ac:dyDescent="0.25">
      <c r="B20" s="29" t="s">
        <v>20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  <c r="P20" s="49"/>
      <c r="Q20" s="49"/>
      <c r="R20" s="49"/>
      <c r="S20" s="49"/>
    </row>
    <row r="21" spans="2:19" s="28" customFormat="1" ht="18" customHeight="1" x14ac:dyDescent="0.25">
      <c r="B21" s="29" t="s">
        <v>21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49"/>
      <c r="Q21" s="49"/>
      <c r="R21" s="49"/>
      <c r="S21" s="49"/>
    </row>
    <row r="22" spans="2:19" s="28" customFormat="1" ht="18" customHeight="1" x14ac:dyDescent="0.25">
      <c r="B22" s="29" t="s">
        <v>62</v>
      </c>
      <c r="C22" s="48">
        <f>SUM(D22:N22)</f>
        <v>10541000</v>
      </c>
      <c r="D22" s="48"/>
      <c r="E22" s="48"/>
      <c r="F22" s="48">
        <v>10541000</v>
      </c>
      <c r="G22" s="48"/>
      <c r="H22" s="48"/>
      <c r="I22" s="48"/>
      <c r="J22" s="48"/>
      <c r="K22" s="48"/>
      <c r="L22" s="48"/>
      <c r="M22" s="48"/>
      <c r="N22" s="48"/>
      <c r="O22" s="49"/>
      <c r="P22" s="49"/>
      <c r="Q22" s="49"/>
      <c r="R22" s="49"/>
      <c r="S22" s="49"/>
    </row>
    <row r="23" spans="2:19" s="28" customFormat="1" ht="18" customHeight="1" x14ac:dyDescent="0.25">
      <c r="B23" s="2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  <c r="P23" s="49"/>
      <c r="Q23" s="49"/>
      <c r="R23" s="49"/>
      <c r="S23" s="49"/>
    </row>
    <row r="24" spans="2:19" s="28" customFormat="1" ht="18" customHeight="1" x14ac:dyDescent="0.25">
      <c r="B24" s="29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49"/>
      <c r="Q24" s="49"/>
      <c r="R24" s="49"/>
      <c r="S24" s="49"/>
    </row>
    <row r="25" spans="2:19" s="28" customFormat="1" ht="18" customHeight="1" x14ac:dyDescent="0.25">
      <c r="B25" s="29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9"/>
      <c r="P25" s="49"/>
      <c r="Q25" s="49"/>
      <c r="R25" s="49"/>
      <c r="S25" s="49"/>
    </row>
    <row r="26" spans="2:19" s="28" customFormat="1" ht="18" customHeight="1" x14ac:dyDescent="0.25">
      <c r="B26" s="29" t="s">
        <v>25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  <c r="P26" s="49"/>
      <c r="Q26" s="49"/>
      <c r="R26" s="49"/>
      <c r="S26" s="49"/>
    </row>
    <row r="27" spans="2:19" s="28" customFormat="1" ht="18" customHeight="1" x14ac:dyDescent="0.25">
      <c r="B27" s="29" t="s">
        <v>26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  <c r="P27" s="49"/>
      <c r="Q27" s="49"/>
      <c r="R27" s="49"/>
      <c r="S27" s="49"/>
    </row>
    <row r="28" spans="2:19" s="28" customFormat="1" ht="18" customHeight="1" x14ac:dyDescent="0.25">
      <c r="B28" s="27" t="s">
        <v>27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  <c r="P28" s="49"/>
      <c r="Q28" s="49"/>
      <c r="R28" s="49"/>
      <c r="S28" s="49"/>
    </row>
    <row r="29" spans="2:19" s="28" customFormat="1" ht="18" customHeight="1" x14ac:dyDescent="0.25">
      <c r="B29" s="29" t="s">
        <v>28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  <c r="P29" s="49"/>
      <c r="Q29" s="49"/>
      <c r="R29" s="49"/>
      <c r="S29" s="49"/>
    </row>
    <row r="30" spans="2:19" s="28" customFormat="1" ht="18" customHeight="1" x14ac:dyDescent="0.25">
      <c r="B30" s="29" t="s">
        <v>29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49"/>
      <c r="Q30" s="49"/>
      <c r="R30" s="49"/>
      <c r="S30" s="49"/>
    </row>
    <row r="31" spans="2:19" s="28" customFormat="1" ht="18" customHeight="1" x14ac:dyDescent="0.25">
      <c r="B31" s="29" t="s">
        <v>30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49"/>
      <c r="Q31" s="49"/>
      <c r="R31" s="49"/>
      <c r="S31" s="49"/>
    </row>
    <row r="32" spans="2:19" s="28" customFormat="1" ht="18" customHeight="1" x14ac:dyDescent="0.25">
      <c r="B32" s="27" t="s">
        <v>31</v>
      </c>
      <c r="C32" s="48">
        <f>SUM(C33:C36)</f>
        <v>37009191.410000004</v>
      </c>
      <c r="D32" s="48">
        <f t="shared" ref="D32:N32" si="9">SUM(D33:D36)</f>
        <v>0</v>
      </c>
      <c r="E32" s="48">
        <f t="shared" si="9"/>
        <v>0</v>
      </c>
      <c r="F32" s="48">
        <f t="shared" si="9"/>
        <v>23374226.040000007</v>
      </c>
      <c r="G32" s="48">
        <f t="shared" si="9"/>
        <v>8677814.8399999999</v>
      </c>
      <c r="H32" s="48">
        <f t="shared" si="9"/>
        <v>13634965.369999999</v>
      </c>
      <c r="I32" s="48">
        <f t="shared" si="9"/>
        <v>1180451.7700000003</v>
      </c>
      <c r="J32" s="48">
        <f t="shared" si="9"/>
        <v>0</v>
      </c>
      <c r="K32" s="48">
        <f t="shared" si="9"/>
        <v>0</v>
      </c>
      <c r="L32" s="48">
        <f t="shared" si="9"/>
        <v>0</v>
      </c>
      <c r="M32" s="48">
        <f t="shared" si="9"/>
        <v>0</v>
      </c>
      <c r="N32" s="48">
        <f t="shared" si="9"/>
        <v>0</v>
      </c>
      <c r="O32" s="49"/>
      <c r="P32" s="49"/>
      <c r="Q32" s="49"/>
      <c r="R32" s="49"/>
      <c r="S32" s="49"/>
    </row>
    <row r="33" spans="2:19" s="28" customFormat="1" ht="18" customHeight="1" x14ac:dyDescent="0.25">
      <c r="B33" s="29" t="s">
        <v>32</v>
      </c>
      <c r="C33" s="48">
        <f>+D33+F33+H33+J33</f>
        <v>37009191.410000004</v>
      </c>
      <c r="D33" s="48"/>
      <c r="E33" s="48"/>
      <c r="F33" s="48">
        <f>+[3]Hoja3!$H$55</f>
        <v>23374226.040000007</v>
      </c>
      <c r="G33" s="48">
        <f>+[3]Hoja3!$I$55</f>
        <v>8677814.8399999999</v>
      </c>
      <c r="H33" s="48">
        <f>+[3]Hoja3!$H$62</f>
        <v>13634965.369999999</v>
      </c>
      <c r="I33" s="48">
        <f>+[3]Hoja3!$I$62</f>
        <v>1180451.7700000003</v>
      </c>
      <c r="J33" s="48"/>
      <c r="K33" s="48"/>
      <c r="L33" s="48"/>
      <c r="M33" s="48"/>
      <c r="N33" s="48"/>
      <c r="O33" s="49"/>
      <c r="P33" s="49"/>
      <c r="Q33" s="49"/>
      <c r="R33" s="49"/>
      <c r="S33" s="49"/>
    </row>
    <row r="34" spans="2:19" s="28" customFormat="1" ht="18" customHeight="1" x14ac:dyDescent="0.25">
      <c r="B34" s="29" t="s">
        <v>33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  <c r="P34" s="49"/>
      <c r="Q34" s="49"/>
      <c r="R34" s="49"/>
      <c r="S34" s="49"/>
    </row>
    <row r="35" spans="2:19" s="28" customFormat="1" ht="18" customHeight="1" x14ac:dyDescent="0.25">
      <c r="B35" s="29" t="s">
        <v>34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49"/>
      <c r="Q35" s="49"/>
      <c r="R35" s="49"/>
      <c r="S35" s="49"/>
    </row>
    <row r="36" spans="2:19" s="28" customFormat="1" ht="18" customHeight="1" x14ac:dyDescent="0.25">
      <c r="B36" s="29" t="s">
        <v>35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49"/>
      <c r="R36" s="49"/>
      <c r="S36" s="49"/>
    </row>
    <row r="37" spans="2:19" s="28" customFormat="1" ht="18" customHeight="1" x14ac:dyDescent="0.25">
      <c r="B37" s="27" t="s">
        <v>36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49"/>
      <c r="Q37" s="49"/>
      <c r="R37" s="49"/>
      <c r="S37" s="49"/>
    </row>
    <row r="38" spans="2:19" s="28" customFormat="1" ht="18" customHeight="1" x14ac:dyDescent="0.25">
      <c r="B38" s="29" t="s">
        <v>37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  <c r="P38" s="49"/>
      <c r="Q38" s="49"/>
      <c r="R38" s="49"/>
      <c r="S38" s="49"/>
    </row>
    <row r="39" spans="2:19" s="28" customFormat="1" ht="18" customHeight="1" x14ac:dyDescent="0.25">
      <c r="B39" s="29" t="s">
        <v>38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  <c r="P39" s="49"/>
      <c r="Q39" s="49"/>
      <c r="R39" s="49"/>
      <c r="S39" s="49"/>
    </row>
    <row r="40" spans="2:19" s="28" customFormat="1" ht="18" customHeight="1" x14ac:dyDescent="0.25">
      <c r="B40" s="29" t="s">
        <v>39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49"/>
      <c r="Q40" s="49"/>
      <c r="R40" s="49"/>
      <c r="S40" s="49"/>
    </row>
    <row r="41" spans="2:19" s="28" customFormat="1" ht="18" customHeight="1" x14ac:dyDescent="0.25">
      <c r="B41" s="27" t="s">
        <v>40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  <c r="P41" s="49"/>
      <c r="Q41" s="49"/>
      <c r="R41" s="49"/>
      <c r="S41" s="49"/>
    </row>
    <row r="42" spans="2:19" s="28" customFormat="1" ht="18" customHeight="1" x14ac:dyDescent="0.25">
      <c r="B42" s="27" t="s">
        <v>41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  <c r="P42" s="49"/>
      <c r="Q42" s="49"/>
      <c r="R42" s="49"/>
      <c r="S42" s="49"/>
    </row>
    <row r="43" spans="2:19" s="28" customFormat="1" ht="18" customHeight="1" x14ac:dyDescent="0.25">
      <c r="B43" s="29" t="s">
        <v>42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  <c r="P43" s="49"/>
      <c r="Q43" s="49"/>
      <c r="R43" s="49"/>
      <c r="S43" s="49"/>
    </row>
    <row r="44" spans="2:19" s="28" customFormat="1" ht="18" customHeight="1" x14ac:dyDescent="0.25">
      <c r="B44" s="27" t="s">
        <v>43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  <c r="P44" s="49"/>
      <c r="Q44" s="49"/>
      <c r="R44" s="49"/>
      <c r="S44" s="49"/>
    </row>
    <row r="45" spans="2:19" s="26" customFormat="1" ht="18" customHeight="1" x14ac:dyDescent="0.25">
      <c r="B45" s="25" t="s">
        <v>44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47"/>
      <c r="Q45" s="47"/>
      <c r="R45" s="47"/>
      <c r="S45" s="47"/>
    </row>
    <row r="46" spans="2:19" s="31" customFormat="1" ht="18" customHeight="1" x14ac:dyDescent="0.25">
      <c r="B46" s="30" t="s">
        <v>45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0"/>
      <c r="P46" s="50"/>
      <c r="Q46" s="50"/>
      <c r="R46" s="50"/>
      <c r="S46" s="50"/>
    </row>
    <row r="47" spans="2:19" s="33" customFormat="1" ht="3" customHeight="1" x14ac:dyDescent="0.25">
      <c r="B47" s="32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  <c r="O47" s="53"/>
      <c r="P47" s="53"/>
      <c r="Q47" s="53"/>
      <c r="R47" s="53"/>
      <c r="S47" s="53"/>
    </row>
    <row r="48" spans="2:19" s="61" customFormat="1" ht="18" customHeight="1" x14ac:dyDescent="0.25">
      <c r="B48" s="34" t="s">
        <v>51</v>
      </c>
      <c r="C48" s="45">
        <f>SUM(C49:C56)</f>
        <v>1111626968.9300001</v>
      </c>
      <c r="D48" s="45">
        <v>0</v>
      </c>
      <c r="E48" s="45">
        <f t="shared" ref="E48" si="10">SUM(H49:H56)</f>
        <v>0</v>
      </c>
      <c r="F48" s="45">
        <f>SUM(F49:F56)</f>
        <v>1111626968.9300001</v>
      </c>
      <c r="G48" s="45">
        <v>0</v>
      </c>
      <c r="H48" s="45">
        <f t="shared" ref="H48:N48" si="11">SUM(H49:H56)</f>
        <v>0</v>
      </c>
      <c r="I48" s="45">
        <f t="shared" si="11"/>
        <v>0</v>
      </c>
      <c r="J48" s="45">
        <f t="shared" si="11"/>
        <v>0</v>
      </c>
      <c r="K48" s="45">
        <f t="shared" si="11"/>
        <v>0</v>
      </c>
      <c r="L48" s="45">
        <f t="shared" si="11"/>
        <v>0</v>
      </c>
      <c r="M48" s="45">
        <f t="shared" si="11"/>
        <v>0</v>
      </c>
      <c r="N48" s="45">
        <f t="shared" si="11"/>
        <v>0</v>
      </c>
      <c r="O48" s="60"/>
      <c r="P48" s="60"/>
      <c r="Q48" s="60"/>
      <c r="R48" s="60"/>
      <c r="S48" s="60"/>
    </row>
    <row r="49" spans="2:23" s="31" customFormat="1" ht="18" customHeight="1" x14ac:dyDescent="0.25">
      <c r="B49" s="29" t="s">
        <v>52</v>
      </c>
      <c r="C49" s="48">
        <f t="shared" ref="C49:C56" si="12">SUM(E49:N49)</f>
        <v>11929902.779999999</v>
      </c>
      <c r="E49" s="43"/>
      <c r="F49" s="43">
        <v>11929902.779999999</v>
      </c>
      <c r="G49" s="43"/>
      <c r="H49" s="43"/>
      <c r="I49" s="43"/>
      <c r="J49" s="43"/>
      <c r="K49" s="43"/>
      <c r="L49" s="43"/>
      <c r="M49" s="43"/>
      <c r="N49" s="43"/>
      <c r="O49" s="50"/>
      <c r="P49" s="50"/>
      <c r="Q49" s="50"/>
      <c r="R49" s="50"/>
      <c r="S49" s="50"/>
    </row>
    <row r="50" spans="2:23" s="31" customFormat="1" ht="18" customHeight="1" x14ac:dyDescent="0.25">
      <c r="B50" s="29" t="s">
        <v>63</v>
      </c>
      <c r="C50" s="48">
        <f t="shared" si="12"/>
        <v>251175068.56</v>
      </c>
      <c r="E50" s="43"/>
      <c r="F50" s="43">
        <v>251175068.56</v>
      </c>
      <c r="G50" s="43"/>
      <c r="H50" s="43"/>
      <c r="I50" s="43"/>
      <c r="J50" s="43"/>
      <c r="K50" s="43"/>
      <c r="L50" s="43"/>
      <c r="M50" s="43"/>
      <c r="N50" s="43"/>
      <c r="O50" s="50"/>
      <c r="P50" s="50"/>
      <c r="Q50" s="50"/>
      <c r="R50" s="50"/>
      <c r="S50" s="50"/>
    </row>
    <row r="51" spans="2:23" s="31" customFormat="1" ht="18" customHeight="1" x14ac:dyDescent="0.25">
      <c r="B51" s="29" t="s">
        <v>53</v>
      </c>
      <c r="C51" s="48">
        <f t="shared" si="12"/>
        <v>553859694.74000001</v>
      </c>
      <c r="E51" s="43"/>
      <c r="F51" s="43">
        <v>553859694.74000001</v>
      </c>
      <c r="G51" s="43"/>
      <c r="H51" s="43"/>
      <c r="I51" s="43"/>
      <c r="J51" s="43"/>
      <c r="K51" s="43"/>
      <c r="L51" s="43"/>
      <c r="M51" s="43"/>
      <c r="N51" s="43"/>
      <c r="O51" s="50"/>
      <c r="P51" s="50"/>
      <c r="Q51" s="50"/>
      <c r="R51" s="50"/>
      <c r="S51" s="50"/>
    </row>
    <row r="52" spans="2:23" s="31" customFormat="1" ht="18" customHeight="1" x14ac:dyDescent="0.25">
      <c r="B52" s="29" t="s">
        <v>54</v>
      </c>
      <c r="C52" s="48">
        <f t="shared" si="12"/>
        <v>121900181.48999999</v>
      </c>
      <c r="E52" s="43"/>
      <c r="F52" s="43">
        <v>121900181.48999999</v>
      </c>
      <c r="G52" s="43"/>
      <c r="H52" s="43"/>
      <c r="I52" s="43"/>
      <c r="J52" s="43"/>
      <c r="K52" s="43"/>
      <c r="L52" s="43"/>
      <c r="M52" s="43"/>
      <c r="N52" s="43"/>
      <c r="O52" s="50"/>
      <c r="P52" s="50"/>
      <c r="Q52" s="50"/>
      <c r="R52" s="50"/>
      <c r="S52" s="50"/>
    </row>
    <row r="53" spans="2:23" s="31" customFormat="1" ht="18" customHeight="1" x14ac:dyDescent="0.25">
      <c r="B53" s="29" t="s">
        <v>55</v>
      </c>
      <c r="C53" s="48">
        <f t="shared" si="12"/>
        <v>167097617.16999999</v>
      </c>
      <c r="E53" s="43"/>
      <c r="F53" s="43">
        <v>167097617.16999999</v>
      </c>
      <c r="G53" s="43"/>
      <c r="H53" s="43"/>
      <c r="I53" s="43"/>
      <c r="J53" s="43"/>
      <c r="K53" s="43"/>
      <c r="L53" s="43"/>
      <c r="M53" s="43"/>
      <c r="N53" s="43"/>
      <c r="O53" s="50"/>
      <c r="P53" s="50"/>
      <c r="Q53" s="50"/>
      <c r="R53" s="50"/>
      <c r="S53" s="50"/>
    </row>
    <row r="54" spans="2:23" s="31" customFormat="1" ht="15" hidden="1" x14ac:dyDescent="0.25">
      <c r="B54" s="29" t="s">
        <v>8</v>
      </c>
      <c r="C54" s="48">
        <f t="shared" si="12"/>
        <v>0</v>
      </c>
      <c r="E54" s="43"/>
      <c r="F54" s="43">
        <v>0</v>
      </c>
      <c r="G54" s="43"/>
      <c r="H54" s="43"/>
      <c r="I54" s="43"/>
      <c r="J54" s="43"/>
      <c r="K54" s="43"/>
      <c r="L54" s="43"/>
      <c r="M54" s="43"/>
      <c r="N54" s="43"/>
      <c r="O54" s="50"/>
      <c r="P54" s="50"/>
      <c r="Q54" s="50"/>
      <c r="R54" s="50"/>
      <c r="S54" s="50"/>
    </row>
    <row r="55" spans="2:23" s="31" customFormat="1" ht="18" customHeight="1" x14ac:dyDescent="0.25">
      <c r="B55" s="29" t="s">
        <v>56</v>
      </c>
      <c r="C55" s="48">
        <f t="shared" si="12"/>
        <v>0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50"/>
      <c r="P55" s="50"/>
      <c r="Q55" s="50"/>
      <c r="R55" s="50"/>
      <c r="S55" s="50"/>
    </row>
    <row r="56" spans="2:23" s="31" customFormat="1" ht="18" customHeight="1" x14ac:dyDescent="0.25">
      <c r="B56" s="35" t="s">
        <v>57</v>
      </c>
      <c r="C56" s="79">
        <f t="shared" si="12"/>
        <v>5664504.1900000004</v>
      </c>
      <c r="E56" s="44"/>
      <c r="F56" s="44">
        <f>5568977.37+95526.82</f>
        <v>5664504.1900000004</v>
      </c>
      <c r="G56" s="44"/>
      <c r="H56" s="44"/>
      <c r="I56" s="44"/>
      <c r="J56" s="44"/>
      <c r="K56" s="44"/>
      <c r="L56" s="44"/>
      <c r="M56" s="44"/>
      <c r="N56" s="44"/>
      <c r="O56" s="50"/>
      <c r="P56" s="50"/>
      <c r="Q56" s="50"/>
      <c r="R56" s="50"/>
      <c r="S56" s="50"/>
    </row>
    <row r="57" spans="2:23" s="33" customFormat="1" ht="3" customHeight="1" x14ac:dyDescent="0.25">
      <c r="B57" s="32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  <c r="O57" s="53"/>
      <c r="P57" s="53"/>
      <c r="Q57" s="53"/>
      <c r="R57" s="53"/>
      <c r="S57" s="53"/>
    </row>
    <row r="58" spans="2:23" s="31" customFormat="1" ht="18" customHeight="1" x14ac:dyDescent="0.25">
      <c r="B58" s="36" t="s">
        <v>58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0"/>
      <c r="P58" s="50"/>
      <c r="Q58" s="50"/>
      <c r="R58" s="50"/>
      <c r="S58" s="50"/>
    </row>
    <row r="59" spans="2:23" s="33" customFormat="1" ht="3" customHeight="1" x14ac:dyDescent="0.25">
      <c r="B59" s="32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2"/>
      <c r="O59" s="53"/>
      <c r="P59" s="53"/>
      <c r="Q59" s="53"/>
      <c r="R59" s="53"/>
      <c r="S59" s="53"/>
    </row>
    <row r="60" spans="2:23" s="63" customFormat="1" ht="18" customHeight="1" x14ac:dyDescent="0.25">
      <c r="B60" s="69" t="s">
        <v>61</v>
      </c>
      <c r="C60" s="69">
        <f>+C61+C62</f>
        <v>494664383.64200002</v>
      </c>
      <c r="D60" s="69">
        <f>+D61+D62</f>
        <v>0</v>
      </c>
      <c r="E60" s="69">
        <f t="shared" ref="E60:L60" si="13">+E61+E62</f>
        <v>0</v>
      </c>
      <c r="F60" s="69">
        <f t="shared" si="13"/>
        <v>197684673.8955</v>
      </c>
      <c r="G60" s="69">
        <f t="shared" si="13"/>
        <v>0</v>
      </c>
      <c r="H60" s="69">
        <f>+H61+H62</f>
        <v>189560455.00259998</v>
      </c>
      <c r="I60" s="69">
        <f t="shared" si="13"/>
        <v>0</v>
      </c>
      <c r="J60" s="69">
        <f t="shared" si="13"/>
        <v>107419254.7439</v>
      </c>
      <c r="K60" s="69">
        <f t="shared" si="13"/>
        <v>0</v>
      </c>
      <c r="L60" s="69">
        <f t="shared" si="13"/>
        <v>0</v>
      </c>
      <c r="M60" s="69">
        <f t="shared" ref="M60:N60" si="14">+M61+M62</f>
        <v>0</v>
      </c>
      <c r="N60" s="69">
        <f t="shared" si="14"/>
        <v>0</v>
      </c>
      <c r="O60" s="62"/>
      <c r="P60" s="62"/>
      <c r="Q60" s="62"/>
      <c r="R60" s="62"/>
      <c r="S60" s="62"/>
    </row>
    <row r="61" spans="2:23" s="33" customFormat="1" ht="18" customHeight="1" x14ac:dyDescent="0.25">
      <c r="B61" s="70" t="s">
        <v>60</v>
      </c>
      <c r="C61" s="80">
        <f>SUM(D61:L61)</f>
        <v>459709481.52140003</v>
      </c>
      <c r="D61" s="80">
        <f>+'[4]2024'!$N$88</f>
        <v>0</v>
      </c>
      <c r="E61" s="80"/>
      <c r="F61" s="80">
        <v>177710444.11230001</v>
      </c>
      <c r="G61" s="72">
        <v>0</v>
      </c>
      <c r="H61" s="80">
        <v>174579782.6652</v>
      </c>
      <c r="I61" s="80">
        <v>0</v>
      </c>
      <c r="J61" s="80">
        <v>107419254.7439</v>
      </c>
      <c r="K61" s="72">
        <v>0</v>
      </c>
      <c r="L61" s="72">
        <v>0</v>
      </c>
      <c r="M61" s="72">
        <v>0</v>
      </c>
      <c r="N61" s="72">
        <v>0</v>
      </c>
      <c r="O61" s="53"/>
      <c r="P61" s="53"/>
      <c r="Q61" s="53"/>
      <c r="R61" s="53"/>
      <c r="S61" s="53"/>
    </row>
    <row r="62" spans="2:23" s="33" customFormat="1" ht="18" customHeight="1" x14ac:dyDescent="0.25">
      <c r="B62" s="71" t="s">
        <v>64</v>
      </c>
      <c r="C62" s="71">
        <f>SUM(D62:L62)</f>
        <v>34954902.1206</v>
      </c>
      <c r="D62" s="71"/>
      <c r="E62" s="71"/>
      <c r="F62" s="81">
        <v>19974229.783199999</v>
      </c>
      <c r="G62" s="73">
        <v>0</v>
      </c>
      <c r="H62" s="75">
        <v>14980672.337400001</v>
      </c>
      <c r="I62" s="73">
        <v>0</v>
      </c>
      <c r="J62" s="75">
        <v>0</v>
      </c>
      <c r="K62" s="73">
        <v>0</v>
      </c>
      <c r="L62" s="73">
        <v>0</v>
      </c>
      <c r="M62" s="73">
        <v>0</v>
      </c>
      <c r="N62" s="73">
        <v>0</v>
      </c>
      <c r="O62" s="53"/>
      <c r="P62" s="53"/>
      <c r="Q62" s="53"/>
      <c r="R62" s="53"/>
      <c r="S62" s="53"/>
    </row>
    <row r="63" spans="2:23" s="33" customFormat="1" ht="18" customHeight="1" x14ac:dyDescent="0.25">
      <c r="B63" s="42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3"/>
      <c r="R63" s="53"/>
      <c r="S63" s="53"/>
      <c r="T63" s="53"/>
      <c r="U63" s="53"/>
    </row>
    <row r="64" spans="2:23" s="33" customFormat="1" ht="3" customHeight="1" x14ac:dyDescent="0.25">
      <c r="B64" s="32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2"/>
      <c r="S64" s="53"/>
      <c r="T64" s="53"/>
      <c r="U64" s="53"/>
      <c r="V64" s="53"/>
      <c r="W64" s="53"/>
    </row>
    <row r="65" spans="2:23" s="28" customFormat="1" ht="14.25" x14ac:dyDescent="0.25">
      <c r="B65" s="40" t="s">
        <v>46</v>
      </c>
      <c r="C65" s="68"/>
      <c r="D65" s="49"/>
      <c r="E65" s="49"/>
      <c r="F65" s="49"/>
      <c r="G65" s="49"/>
      <c r="H65" s="49"/>
      <c r="I65" s="56"/>
      <c r="J65" s="74"/>
      <c r="K65" s="74"/>
      <c r="L65" s="86"/>
      <c r="M65" s="86"/>
      <c r="N65" s="49"/>
      <c r="O65" s="49"/>
      <c r="P65" s="49"/>
      <c r="Q65" s="49"/>
      <c r="R65" s="57"/>
      <c r="S65" s="49"/>
      <c r="T65" s="49"/>
      <c r="U65" s="49"/>
      <c r="V65" s="49"/>
      <c r="W65" s="49"/>
    </row>
    <row r="66" spans="2:23" s="28" customFormat="1" ht="15" x14ac:dyDescent="0.25">
      <c r="B66" s="37" t="s">
        <v>47</v>
      </c>
      <c r="C66" s="58"/>
      <c r="D66" s="49"/>
      <c r="E66" s="49"/>
      <c r="F66" s="76"/>
      <c r="G66" s="76"/>
      <c r="H66" s="76"/>
      <c r="I66" s="76"/>
      <c r="J66" s="58"/>
      <c r="K66" s="58"/>
      <c r="L66" s="87"/>
      <c r="M66" s="87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2:23" s="28" customFormat="1" ht="14.25" x14ac:dyDescent="0.25">
      <c r="C67" s="49"/>
      <c r="D67" s="49"/>
      <c r="E67" s="49"/>
      <c r="F67" s="77"/>
      <c r="G67" s="77"/>
      <c r="H67" s="77"/>
      <c r="I67" s="77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spans="2:23" s="28" customFormat="1" ht="14.25" x14ac:dyDescent="0.25">
      <c r="B68" s="3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69" spans="2:23" x14ac:dyDescent="0.25">
      <c r="B69" s="39" t="s">
        <v>48</v>
      </c>
      <c r="C69" s="59"/>
      <c r="D69" s="88" t="s">
        <v>49</v>
      </c>
      <c r="E69" s="8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</row>
    <row r="70" spans="2:23" ht="33.75" customHeight="1" x14ac:dyDescent="0.25">
      <c r="C70" s="59"/>
      <c r="D70" s="82" t="s">
        <v>50</v>
      </c>
      <c r="E70" s="82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</row>
    <row r="78" spans="2:23" x14ac:dyDescent="0.25">
      <c r="B78" s="78"/>
    </row>
  </sheetData>
  <mergeCells count="12">
    <mergeCell ref="B1:R1"/>
    <mergeCell ref="B5:R5"/>
    <mergeCell ref="D7:E7"/>
    <mergeCell ref="F7:G7"/>
    <mergeCell ref="H7:I7"/>
    <mergeCell ref="L7:M7"/>
    <mergeCell ref="J7:K7"/>
    <mergeCell ref="D70:E70"/>
    <mergeCell ref="N7:N10"/>
    <mergeCell ref="L65:M65"/>
    <mergeCell ref="L66:M66"/>
    <mergeCell ref="D69:E6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User</cp:lastModifiedBy>
  <cp:lastPrinted>2024-10-01T12:44:02Z</cp:lastPrinted>
  <dcterms:created xsi:type="dcterms:W3CDTF">2019-01-02T14:36:08Z</dcterms:created>
  <dcterms:modified xsi:type="dcterms:W3CDTF">2025-01-03T14:46:08Z</dcterms:modified>
</cp:coreProperties>
</file>